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粮食补贴" sheetId="1" r:id="rId1"/>
    <sheet name="良种补贴" sheetId="2" r:id="rId2"/>
    <sheet name="2018汇总" sheetId="3" r:id="rId3"/>
  </sheets>
  <definedNames>
    <definedName name="_xlnm.Print_Titles" localSheetId="0">'粮食补贴'!$2:$6</definedName>
  </definedNames>
  <calcPr fullCalcOnLoad="1"/>
</workbook>
</file>

<file path=xl/sharedStrings.xml><?xml version="1.0" encoding="utf-8"?>
<sst xmlns="http://schemas.openxmlformats.org/spreadsheetml/2006/main" count="109" uniqueCount="84">
  <si>
    <t>附件1</t>
  </si>
  <si>
    <t>李俊镇2018年粮食、农资综合补贴面积统计表</t>
  </si>
  <si>
    <t>填报单位（盖章）：李俊镇人民政府                                                                               单位：亩</t>
  </si>
  <si>
    <t>名称</t>
  </si>
  <si>
    <t>计税面积</t>
  </si>
  <si>
    <t>2017年补贴发放面积</t>
  </si>
  <si>
    <t>确权面积</t>
  </si>
  <si>
    <t>实际种植面积</t>
  </si>
  <si>
    <t>列入征用面积</t>
  </si>
  <si>
    <t>已确权的面积</t>
  </si>
  <si>
    <t>未确权面积</t>
  </si>
  <si>
    <t>小麦种植面积</t>
  </si>
  <si>
    <t>水稻种植面积</t>
  </si>
  <si>
    <t>玉米种植面积</t>
  </si>
  <si>
    <t>经果林种植面积</t>
  </si>
  <si>
    <t>设施园艺种植面积</t>
  </si>
  <si>
    <t>露地蔬菜种植面积</t>
  </si>
  <si>
    <t>养殖面积(水产、养殖)</t>
  </si>
  <si>
    <t>苗圃</t>
  </si>
  <si>
    <t>蓄草</t>
  </si>
  <si>
    <t>其他</t>
  </si>
  <si>
    <t>小计</t>
  </si>
  <si>
    <t>已签订合同面积</t>
  </si>
  <si>
    <t>未签订合同面积</t>
  </si>
  <si>
    <t>集体</t>
  </si>
  <si>
    <t>个人</t>
  </si>
  <si>
    <t>已付清</t>
  </si>
  <si>
    <t>未付清</t>
  </si>
  <si>
    <t>合计</t>
  </si>
  <si>
    <t>雷台</t>
  </si>
  <si>
    <t>东方</t>
  </si>
  <si>
    <t>许桥</t>
  </si>
  <si>
    <t>丰登</t>
  </si>
  <si>
    <t>侯寨</t>
  </si>
  <si>
    <t>友爱</t>
  </si>
  <si>
    <t>王团</t>
  </si>
  <si>
    <t>团结</t>
  </si>
  <si>
    <t>魏团</t>
  </si>
  <si>
    <t>李俊</t>
  </si>
  <si>
    <t>金塔</t>
  </si>
  <si>
    <t>古光</t>
  </si>
  <si>
    <t>李庄</t>
  </si>
  <si>
    <t>宁化</t>
  </si>
  <si>
    <t>西邵</t>
  </si>
  <si>
    <t xml:space="preserve">           负责人：                                         审核人：                                  填报人：</t>
  </si>
  <si>
    <t>注：1、原计税面积填列数为未计税面积乘以系数；</t>
  </si>
  <si>
    <t xml:space="preserve">    2、未确权面积填列项所属集体、个人的加以说明；</t>
  </si>
  <si>
    <t xml:space="preserve">    3、实际种植面积其他填列项目加以说明原因；</t>
  </si>
  <si>
    <t xml:space="preserve">    4、已征用土地面积中征地款未付清的面积数加以说明。</t>
  </si>
  <si>
    <t xml:space="preserve">    5、面积保留2位小数</t>
  </si>
  <si>
    <t>附件2</t>
  </si>
  <si>
    <t>李俊镇2018年良种补贴明细表</t>
  </si>
  <si>
    <t>单位名称：李俊镇人民政府</t>
  </si>
  <si>
    <t>单位：亩、元</t>
  </si>
  <si>
    <t>村</t>
  </si>
  <si>
    <t>户数</t>
  </si>
  <si>
    <t>总面积</t>
  </si>
  <si>
    <t>小麦</t>
  </si>
  <si>
    <t>水稻</t>
  </si>
  <si>
    <t>玉米</t>
  </si>
  <si>
    <t>总额</t>
  </si>
  <si>
    <t>补贴面积</t>
  </si>
  <si>
    <t>补贴标准</t>
  </si>
  <si>
    <t>补贴金额</t>
  </si>
  <si>
    <t xml:space="preserve">      负责人：</t>
  </si>
  <si>
    <t>审核人：</t>
  </si>
  <si>
    <t>填报人：</t>
  </si>
  <si>
    <t>联系电话：</t>
  </si>
  <si>
    <t>附件3</t>
  </si>
  <si>
    <t>李俊镇2018年农业支持保护补贴面积汇总表</t>
  </si>
  <si>
    <r>
      <t xml:space="preserve">填报单位：李俊镇人民政府                                                                            </t>
    </r>
    <r>
      <rPr>
        <sz val="11"/>
        <color indexed="8"/>
        <rFont val="宋体"/>
        <family val="0"/>
      </rPr>
      <t>单位：亩</t>
    </r>
  </si>
  <si>
    <t>农资综合补贴</t>
  </si>
  <si>
    <t>种粮农民直接补贴</t>
  </si>
  <si>
    <t>良种补贴面积</t>
  </si>
  <si>
    <t>水地</t>
  </si>
  <si>
    <t>旱地</t>
  </si>
  <si>
    <r>
      <t>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年上报面积</t>
    </r>
  </si>
  <si>
    <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年上报面积</t>
    </r>
  </si>
  <si>
    <t>2018年新增面积</t>
  </si>
  <si>
    <t>2018年核减面积</t>
  </si>
  <si>
    <t xml:space="preserve">   负责人：</t>
  </si>
  <si>
    <t xml:space="preserve">      审核人：</t>
  </si>
  <si>
    <t xml:space="preserve">    填报人：</t>
  </si>
  <si>
    <t xml:space="preserve">         联系电话：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</si>
</sst>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;[Red]0"/>
  </numFmts>
  <fonts count="36">
    <font>
      <sz val="12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4" fillId="0" borderId="11" xfId="67" applyNumberFormat="1" applyFont="1" applyFill="1" applyBorder="1" applyAlignment="1">
      <alignment horizontal="center" vertical="center"/>
      <protection/>
    </xf>
    <xf numFmtId="176" fontId="32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3" fillId="0" borderId="16" xfId="67" applyNumberFormat="1" applyFont="1" applyFill="1" applyBorder="1" applyAlignment="1">
      <alignment horizontal="center" vertical="center"/>
      <protection/>
    </xf>
    <xf numFmtId="177" fontId="6" fillId="0" borderId="15" xfId="68" applyNumberFormat="1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14" xfId="67" applyFont="1" applyFill="1" applyBorder="1" applyAlignment="1">
      <alignment horizontal="center" vertical="center" wrapText="1"/>
      <protection/>
    </xf>
    <xf numFmtId="177" fontId="6" fillId="0" borderId="11" xfId="67" applyNumberFormat="1" applyFont="1" applyFill="1" applyBorder="1" applyAlignment="1">
      <alignment horizontal="center" vertical="center" wrapText="1"/>
      <protection/>
    </xf>
    <xf numFmtId="177" fontId="6" fillId="0" borderId="14" xfId="67" applyNumberFormat="1" applyFont="1" applyFill="1" applyBorder="1" applyAlignment="1">
      <alignment horizontal="center" vertical="center" wrapText="1"/>
      <protection/>
    </xf>
    <xf numFmtId="0" fontId="33" fillId="0" borderId="11" xfId="64" applyFont="1" applyFill="1" applyBorder="1" applyAlignment="1">
      <alignment horizontal="center" vertical="center"/>
      <protection/>
    </xf>
    <xf numFmtId="0" fontId="33" fillId="0" borderId="11" xfId="65" applyFont="1" applyFill="1" applyBorder="1" applyAlignment="1">
      <alignment horizontal="center" vertical="center"/>
      <protection/>
    </xf>
    <xf numFmtId="0" fontId="3" fillId="0" borderId="15" xfId="67" applyNumberFormat="1" applyFont="1" applyFill="1" applyBorder="1" applyAlignment="1">
      <alignment horizontal="center" vertical="center"/>
      <protection/>
    </xf>
    <xf numFmtId="177" fontId="6" fillId="0" borderId="11" xfId="67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67" applyNumberFormat="1" applyFont="1" applyFill="1" applyBorder="1" applyAlignment="1">
      <alignment horizontal="center" vertical="center"/>
      <protection/>
    </xf>
    <xf numFmtId="0" fontId="4" fillId="0" borderId="11" xfId="67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5" xfId="67" applyFont="1" applyFill="1" applyBorder="1" applyAlignment="1">
      <alignment horizontal="center" vertical="center" wrapText="1"/>
      <protection/>
    </xf>
    <xf numFmtId="177" fontId="6" fillId="0" borderId="15" xfId="67" applyNumberFormat="1" applyFont="1" applyFill="1" applyBorder="1" applyAlignment="1">
      <alignment horizontal="center" vertical="center" wrapText="1"/>
      <protection/>
    </xf>
    <xf numFmtId="177" fontId="6" fillId="0" borderId="15" xfId="67" applyNumberFormat="1" applyFont="1" applyFill="1" applyBorder="1" applyAlignment="1">
      <alignment horizontal="center" vertical="center"/>
      <protection/>
    </xf>
    <xf numFmtId="177" fontId="7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1" xfId="67" applyNumberFormat="1" applyFont="1" applyFill="1" applyBorder="1" applyAlignment="1">
      <alignment horizontal="center" vertical="center"/>
      <protection/>
    </xf>
    <xf numFmtId="17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" fillId="0" borderId="0" xfId="67">
      <alignment vertical="center"/>
      <protection/>
    </xf>
    <xf numFmtId="0" fontId="3" fillId="0" borderId="0" xfId="67" applyAlignment="1">
      <alignment horizontal="center" vertical="center"/>
      <protection/>
    </xf>
    <xf numFmtId="178" fontId="7" fillId="0" borderId="0" xfId="67" applyNumberFormat="1" applyFont="1">
      <alignment vertical="center"/>
      <protection/>
    </xf>
    <xf numFmtId="176" fontId="7" fillId="0" borderId="0" xfId="67" applyNumberFormat="1" applyFont="1">
      <alignment vertical="center"/>
      <protection/>
    </xf>
    <xf numFmtId="0" fontId="5" fillId="0" borderId="0" xfId="67" applyFont="1" applyAlignment="1">
      <alignment vertical="center"/>
      <protection/>
    </xf>
    <xf numFmtId="0" fontId="10" fillId="0" borderId="0" xfId="67" applyNumberFormat="1" applyFont="1" applyFill="1" applyBorder="1" applyAlignment="1">
      <alignment horizontal="center"/>
      <protection/>
    </xf>
    <xf numFmtId="0" fontId="11" fillId="0" borderId="0" xfId="67" applyNumberFormat="1" applyFont="1" applyFill="1" applyBorder="1" applyAlignment="1">
      <alignment horizontal="left" vertical="center"/>
      <protection/>
    </xf>
    <xf numFmtId="0" fontId="7" fillId="0" borderId="12" xfId="67" applyNumberFormat="1" applyFont="1" applyFill="1" applyBorder="1" applyAlignment="1">
      <alignment horizontal="center" vertical="center"/>
      <protection/>
    </xf>
    <xf numFmtId="0" fontId="7" fillId="0" borderId="12" xfId="67" applyNumberFormat="1" applyFont="1" applyFill="1" applyBorder="1" applyAlignment="1">
      <alignment horizontal="center" vertical="center" wrapText="1"/>
      <protection/>
    </xf>
    <xf numFmtId="0" fontId="7" fillId="0" borderId="11" xfId="67" applyNumberFormat="1" applyFont="1" applyFill="1" applyBorder="1" applyAlignment="1">
      <alignment horizontal="center" vertical="center" wrapText="1"/>
      <protection/>
    </xf>
    <xf numFmtId="0" fontId="7" fillId="0" borderId="11" xfId="67" applyNumberFormat="1" applyFont="1" applyFill="1" applyBorder="1" applyAlignment="1">
      <alignment horizontal="center" vertical="center"/>
      <protection/>
    </xf>
    <xf numFmtId="0" fontId="7" fillId="0" borderId="18" xfId="67" applyNumberFormat="1" applyFont="1" applyFill="1" applyBorder="1" applyAlignment="1">
      <alignment horizontal="center" vertical="center" wrapText="1"/>
      <protection/>
    </xf>
    <xf numFmtId="0" fontId="7" fillId="0" borderId="12" xfId="67" applyFont="1" applyBorder="1" applyAlignment="1">
      <alignment horizontal="center" vertical="center" wrapText="1"/>
      <protection/>
    </xf>
    <xf numFmtId="0" fontId="7" fillId="0" borderId="14" xfId="67" applyFont="1" applyBorder="1" applyAlignment="1">
      <alignment horizontal="center" vertical="center" wrapText="1"/>
      <protection/>
    </xf>
    <xf numFmtId="0" fontId="7" fillId="0" borderId="15" xfId="67" applyNumberFormat="1" applyFont="1" applyFill="1" applyBorder="1" applyAlignment="1">
      <alignment horizontal="center" vertical="center" wrapText="1"/>
      <protection/>
    </xf>
    <xf numFmtId="0" fontId="7" fillId="0" borderId="14" xfId="67" applyNumberFormat="1" applyFont="1" applyFill="1" applyBorder="1" applyAlignment="1">
      <alignment horizontal="center" vertical="center" wrapText="1"/>
      <protection/>
    </xf>
    <xf numFmtId="0" fontId="7" fillId="0" borderId="18" xfId="67" applyNumberFormat="1" applyFont="1" applyFill="1" applyBorder="1" applyAlignment="1">
      <alignment horizontal="center" vertical="center"/>
      <protection/>
    </xf>
    <xf numFmtId="0" fontId="7" fillId="0" borderId="16" xfId="67" applyNumberFormat="1" applyFont="1" applyFill="1" applyBorder="1" applyAlignment="1">
      <alignment horizontal="center" vertical="center"/>
      <protection/>
    </xf>
    <xf numFmtId="0" fontId="4" fillId="0" borderId="16" xfId="67" applyNumberFormat="1" applyFont="1" applyFill="1" applyBorder="1" applyAlignment="1">
      <alignment horizontal="center" vertical="center"/>
      <protection/>
    </xf>
    <xf numFmtId="177" fontId="6" fillId="0" borderId="16" xfId="67" applyNumberFormat="1" applyFont="1" applyFill="1" applyBorder="1" applyAlignment="1">
      <alignment horizontal="center" vertical="center" wrapText="1"/>
      <protection/>
    </xf>
    <xf numFmtId="177" fontId="35" fillId="0" borderId="18" xfId="67" applyNumberFormat="1" applyFont="1" applyFill="1" applyBorder="1" applyAlignment="1">
      <alignment horizontal="center" vertical="center" wrapText="1"/>
      <protection/>
    </xf>
    <xf numFmtId="177" fontId="35" fillId="0" borderId="18" xfId="67" applyNumberFormat="1" applyFont="1" applyFill="1" applyBorder="1" applyAlignment="1">
      <alignment horizontal="center" vertical="center"/>
      <protection/>
    </xf>
    <xf numFmtId="177" fontId="35" fillId="0" borderId="16" xfId="67" applyNumberFormat="1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4" fillId="0" borderId="15" xfId="67" applyNumberFormat="1" applyFont="1" applyFill="1" applyBorder="1" applyAlignment="1">
      <alignment vertical="center"/>
      <protection/>
    </xf>
    <xf numFmtId="177" fontId="35" fillId="0" borderId="15" xfId="67" applyNumberFormat="1" applyFont="1" applyFill="1" applyBorder="1" applyAlignment="1">
      <alignment horizontal="center" vertical="center"/>
      <protection/>
    </xf>
    <xf numFmtId="177" fontId="35" fillId="0" borderId="11" xfId="67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67" applyNumberFormat="1" applyFont="1" applyFill="1" applyBorder="1" applyAlignment="1">
      <alignment vertical="center"/>
      <protection/>
    </xf>
    <xf numFmtId="178" fontId="6" fillId="0" borderId="11" xfId="66" applyNumberFormat="1" applyFont="1" applyFill="1" applyBorder="1" applyAlignment="1">
      <alignment horizontal="center" vertical="center" wrapText="1"/>
      <protection/>
    </xf>
    <xf numFmtId="177" fontId="35" fillId="0" borderId="0" xfId="67" applyNumberFormat="1" applyFont="1" applyFill="1">
      <alignment vertical="center"/>
      <protection/>
    </xf>
    <xf numFmtId="0" fontId="0" fillId="0" borderId="11" xfId="0" applyFont="1" applyFill="1" applyBorder="1" applyAlignment="1">
      <alignment vertical="center"/>
    </xf>
    <xf numFmtId="177" fontId="35" fillId="0" borderId="11" xfId="0" applyNumberFormat="1" applyFont="1" applyFill="1" applyBorder="1" applyAlignment="1">
      <alignment horizontal="center" vertical="center"/>
    </xf>
    <xf numFmtId="0" fontId="3" fillId="0" borderId="0" xfId="67" applyNumberFormat="1" applyFont="1" applyFill="1" applyBorder="1" applyAlignment="1">
      <alignment horizontal="left" vertical="center"/>
      <protection/>
    </xf>
    <xf numFmtId="0" fontId="7" fillId="0" borderId="0" xfId="67" applyFo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10" xfId="67" applyNumberFormat="1" applyFont="1" applyFill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5" xfId="67" applyFont="1" applyBorder="1" applyAlignment="1">
      <alignment horizontal="center" vertical="center" wrapText="1"/>
      <protection/>
    </xf>
    <xf numFmtId="177" fontId="35" fillId="0" borderId="11" xfId="67" applyNumberFormat="1" applyFont="1" applyFill="1" applyBorder="1" applyAlignment="1">
      <alignment horizontal="center" vertical="center" wrapText="1"/>
      <protection/>
    </xf>
    <xf numFmtId="177" fontId="35" fillId="0" borderId="15" xfId="67" applyNumberFormat="1" applyFont="1" applyFill="1" applyBorder="1" applyAlignment="1">
      <alignment horizontal="center" vertical="center" wrapText="1"/>
      <protection/>
    </xf>
    <xf numFmtId="176" fontId="7" fillId="0" borderId="11" xfId="67" applyNumberFormat="1" applyFont="1" applyFill="1" applyBorder="1" applyAlignment="1">
      <alignment horizontal="center" vertical="center"/>
      <protection/>
    </xf>
    <xf numFmtId="176" fontId="7" fillId="0" borderId="11" xfId="67" applyNumberFormat="1" applyFont="1" applyFill="1" applyBorder="1" applyAlignment="1">
      <alignment horizontal="center" vertical="center" wrapText="1"/>
      <protection/>
    </xf>
    <xf numFmtId="176" fontId="7" fillId="0" borderId="15" xfId="67" applyNumberFormat="1" applyFont="1" applyFill="1" applyBorder="1" applyAlignment="1">
      <alignment horizontal="center" vertical="center" wrapText="1"/>
      <protection/>
    </xf>
    <xf numFmtId="178" fontId="7" fillId="0" borderId="15" xfId="67" applyNumberFormat="1" applyFont="1" applyFill="1" applyBorder="1" applyAlignment="1">
      <alignment vertical="center" wrapText="1"/>
      <protection/>
    </xf>
    <xf numFmtId="176" fontId="7" fillId="0" borderId="15" xfId="67" applyNumberFormat="1" applyFont="1" applyFill="1" applyBorder="1" applyAlignment="1">
      <alignment vertical="center" wrapText="1"/>
      <protection/>
    </xf>
    <xf numFmtId="178" fontId="35" fillId="0" borderId="11" xfId="67" applyNumberFormat="1" applyFont="1" applyFill="1" applyBorder="1" applyAlignment="1">
      <alignment horizontal="center" vertical="center"/>
      <protection/>
    </xf>
    <xf numFmtId="176" fontId="7" fillId="0" borderId="16" xfId="67" applyNumberFormat="1" applyFont="1" applyFill="1" applyBorder="1" applyAlignment="1">
      <alignment horizontal="center" vertical="center" wrapText="1"/>
      <protection/>
    </xf>
    <xf numFmtId="176" fontId="7" fillId="0" borderId="12" xfId="67" applyNumberFormat="1" applyFont="1" applyFill="1" applyBorder="1" applyAlignment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67" applyNumberFormat="1" applyFont="1" applyFill="1" applyBorder="1" applyAlignment="1">
      <alignment horizontal="center" vertical="center"/>
      <protection/>
    </xf>
    <xf numFmtId="176" fontId="6" fillId="0" borderId="11" xfId="67" applyNumberFormat="1" applyFont="1" applyFill="1" applyBorder="1" applyAlignment="1">
      <alignment horizontal="center" vertical="center"/>
      <protection/>
    </xf>
    <xf numFmtId="176" fontId="35" fillId="0" borderId="12" xfId="67" applyNumberFormat="1" applyFont="1" applyFill="1" applyBorder="1" applyAlignment="1">
      <alignment horizontal="center" vertical="center"/>
      <protection/>
    </xf>
    <xf numFmtId="176" fontId="35" fillId="0" borderId="11" xfId="67" applyNumberFormat="1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  <cellStyle name="常规_Sheet1_2016年粮食补贴明细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pane ySplit="6" topLeftCell="A7" activePane="bottomLeft" state="frozen"/>
      <selection pane="bottomLeft" activeCell="C38" sqref="C38"/>
    </sheetView>
  </sheetViews>
  <sheetFormatPr defaultColWidth="9.00390625" defaultRowHeight="14.25"/>
  <cols>
    <col min="1" max="1" width="4.50390625" style="61" customWidth="1"/>
    <col min="2" max="2" width="9.375" style="61" customWidth="1"/>
    <col min="3" max="3" width="9.125" style="62" customWidth="1"/>
    <col min="4" max="4" width="4.625" style="61" customWidth="1"/>
    <col min="5" max="6" width="4.00390625" style="61" customWidth="1"/>
    <col min="7" max="9" width="8.875" style="61" customWidth="1"/>
    <col min="10" max="10" width="6.00390625" style="61" customWidth="1"/>
    <col min="11" max="11" width="4.50390625" style="61" customWidth="1"/>
    <col min="12" max="13" width="4.625" style="61" customWidth="1"/>
    <col min="14" max="14" width="3.625" style="61" customWidth="1"/>
    <col min="15" max="15" width="3.125" style="61" customWidth="1"/>
    <col min="16" max="16" width="2.875" style="61" customWidth="1"/>
    <col min="17" max="17" width="9.375" style="61" customWidth="1"/>
    <col min="18" max="18" width="7.625" style="63" customWidth="1"/>
    <col min="19" max="20" width="6.00390625" style="64" customWidth="1"/>
  </cols>
  <sheetData>
    <row r="1" spans="1:20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34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33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1" customHeight="1">
      <c r="A4" s="68" t="s">
        <v>3</v>
      </c>
      <c r="B4" s="69" t="s">
        <v>4</v>
      </c>
      <c r="C4" s="69" t="s">
        <v>5</v>
      </c>
      <c r="D4" s="70" t="s">
        <v>6</v>
      </c>
      <c r="E4" s="70"/>
      <c r="F4" s="70"/>
      <c r="G4" s="71" t="s">
        <v>7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104" t="s">
        <v>8</v>
      </c>
      <c r="S4" s="104"/>
      <c r="T4" s="104"/>
    </row>
    <row r="5" spans="1:20" ht="30" customHeight="1">
      <c r="A5" s="68"/>
      <c r="B5" s="69"/>
      <c r="C5" s="70"/>
      <c r="D5" s="72" t="s">
        <v>9</v>
      </c>
      <c r="E5" s="73" t="s">
        <v>10</v>
      </c>
      <c r="F5" s="74"/>
      <c r="G5" s="75" t="s">
        <v>11</v>
      </c>
      <c r="H5" s="72" t="s">
        <v>12</v>
      </c>
      <c r="I5" s="75" t="s">
        <v>13</v>
      </c>
      <c r="J5" s="75" t="s">
        <v>14</v>
      </c>
      <c r="K5" s="75" t="s">
        <v>15</v>
      </c>
      <c r="L5" s="75" t="s">
        <v>16</v>
      </c>
      <c r="M5" s="75" t="s">
        <v>17</v>
      </c>
      <c r="N5" s="99" t="s">
        <v>18</v>
      </c>
      <c r="O5" s="100" t="s">
        <v>19</v>
      </c>
      <c r="P5" s="75" t="s">
        <v>20</v>
      </c>
      <c r="Q5" s="75" t="s">
        <v>21</v>
      </c>
      <c r="R5" s="105" t="s">
        <v>22</v>
      </c>
      <c r="S5" s="105"/>
      <c r="T5" s="106" t="s">
        <v>23</v>
      </c>
    </row>
    <row r="6" spans="1:20" ht="48.75" customHeight="1">
      <c r="A6" s="68"/>
      <c r="B6" s="69"/>
      <c r="C6" s="70"/>
      <c r="D6" s="76"/>
      <c r="E6" s="77" t="s">
        <v>24</v>
      </c>
      <c r="F6" s="78" t="s">
        <v>25</v>
      </c>
      <c r="G6" s="70"/>
      <c r="H6" s="76"/>
      <c r="I6" s="70"/>
      <c r="J6" s="70"/>
      <c r="K6" s="70"/>
      <c r="L6" s="70"/>
      <c r="M6" s="70"/>
      <c r="N6" s="75"/>
      <c r="O6" s="101"/>
      <c r="P6" s="70"/>
      <c r="Q6" s="70"/>
      <c r="R6" s="107" t="s">
        <v>26</v>
      </c>
      <c r="S6" s="108" t="s">
        <v>27</v>
      </c>
      <c r="T6" s="106"/>
    </row>
    <row r="7" spans="1:20" ht="18" customHeight="1">
      <c r="A7" s="45" t="s">
        <v>28</v>
      </c>
      <c r="B7" s="41">
        <f>SUM(B8:B22)</f>
        <v>59708.42753623189</v>
      </c>
      <c r="C7" s="41">
        <f>SUM(C8:C22)</f>
        <v>82397.63</v>
      </c>
      <c r="D7" s="41"/>
      <c r="E7" s="41"/>
      <c r="F7" s="41"/>
      <c r="G7" s="41">
        <f>SUM(G8:G22)</f>
        <v>13477.39</v>
      </c>
      <c r="H7" s="41">
        <f>SUM(H8:H22)</f>
        <v>12638.1</v>
      </c>
      <c r="I7" s="41">
        <f>SUM(I8:I22)</f>
        <v>55701.329999999994</v>
      </c>
      <c r="J7" s="41"/>
      <c r="K7" s="41"/>
      <c r="L7" s="41"/>
      <c r="M7" s="41"/>
      <c r="N7" s="41"/>
      <c r="O7" s="41"/>
      <c r="P7" s="41"/>
      <c r="Q7" s="41">
        <f>SUM(Q8:Q22)</f>
        <v>81816.82</v>
      </c>
      <c r="R7" s="109">
        <f>SUM(R8:R22)</f>
        <v>-581.6399999999985</v>
      </c>
      <c r="S7" s="104"/>
      <c r="T7" s="104"/>
    </row>
    <row r="8" spans="1:20" ht="18" customHeight="1">
      <c r="A8" s="79" t="s">
        <v>29</v>
      </c>
      <c r="B8" s="80">
        <f>C8/1.38</f>
        <v>3961.550724637682</v>
      </c>
      <c r="C8" s="51">
        <v>5466.94</v>
      </c>
      <c r="D8" s="81"/>
      <c r="E8" s="82"/>
      <c r="F8" s="83"/>
      <c r="G8" s="84">
        <v>2248.8199999999997</v>
      </c>
      <c r="H8" s="85">
        <v>652.15</v>
      </c>
      <c r="I8" s="85">
        <v>2565.9700000000003</v>
      </c>
      <c r="J8" s="102"/>
      <c r="K8" s="102"/>
      <c r="L8" s="102"/>
      <c r="M8" s="102"/>
      <c r="N8" s="103"/>
      <c r="O8" s="87"/>
      <c r="P8" s="102"/>
      <c r="Q8" s="33">
        <f>SUM(G8:I8)</f>
        <v>5466.9400000000005</v>
      </c>
      <c r="R8" s="109"/>
      <c r="S8" s="110"/>
      <c r="T8" s="106"/>
    </row>
    <row r="9" spans="1:20" s="56" customFormat="1" ht="18" customHeight="1">
      <c r="A9" s="79" t="s">
        <v>30</v>
      </c>
      <c r="B9" s="80">
        <f aca="true" t="shared" si="0" ref="B9:B22">C9/1.38</f>
        <v>2850.7971014492755</v>
      </c>
      <c r="C9" s="51">
        <v>3934.1</v>
      </c>
      <c r="D9" s="81"/>
      <c r="E9" s="82"/>
      <c r="F9" s="83"/>
      <c r="G9" s="47">
        <v>2168.52</v>
      </c>
      <c r="H9" s="37">
        <v>544.18</v>
      </c>
      <c r="I9" s="36">
        <v>1221.4</v>
      </c>
      <c r="J9" s="102"/>
      <c r="K9" s="102"/>
      <c r="L9" s="102"/>
      <c r="M9" s="102"/>
      <c r="N9" s="103"/>
      <c r="O9" s="87"/>
      <c r="P9" s="102"/>
      <c r="Q9" s="33">
        <f aca="true" t="shared" si="1" ref="Q9:Q22">SUM(G9:I9)</f>
        <v>3934.1</v>
      </c>
      <c r="R9" s="109"/>
      <c r="S9" s="110"/>
      <c r="T9" s="106"/>
    </row>
    <row r="10" spans="1:20" ht="18" customHeight="1">
      <c r="A10" s="79" t="s">
        <v>31</v>
      </c>
      <c r="B10" s="80">
        <f t="shared" si="0"/>
        <v>3983.2028985507245</v>
      </c>
      <c r="C10" s="39">
        <v>5496.82</v>
      </c>
      <c r="D10" s="81"/>
      <c r="E10" s="82"/>
      <c r="F10" s="83"/>
      <c r="G10" s="50">
        <v>1730.26</v>
      </c>
      <c r="H10" s="35">
        <v>1570.47</v>
      </c>
      <c r="I10" s="34">
        <v>2091.25</v>
      </c>
      <c r="J10" s="102"/>
      <c r="K10" s="102"/>
      <c r="L10" s="102"/>
      <c r="M10" s="102"/>
      <c r="N10" s="103"/>
      <c r="O10" s="87"/>
      <c r="P10" s="102"/>
      <c r="Q10" s="33">
        <f t="shared" si="1"/>
        <v>5391.98</v>
      </c>
      <c r="R10" s="109">
        <f aca="true" t="shared" si="2" ref="R10:R21">Q10-C10</f>
        <v>-104.84000000000015</v>
      </c>
      <c r="S10" s="110"/>
      <c r="T10" s="106"/>
    </row>
    <row r="11" spans="1:20" ht="18" customHeight="1">
      <c r="A11" s="86" t="s">
        <v>32</v>
      </c>
      <c r="B11" s="80">
        <f t="shared" si="0"/>
        <v>3523.304347826087</v>
      </c>
      <c r="C11" s="52">
        <v>4862.16</v>
      </c>
      <c r="D11" s="87"/>
      <c r="E11" s="88"/>
      <c r="F11" s="88"/>
      <c r="G11" s="52">
        <v>1799.68</v>
      </c>
      <c r="H11" s="41">
        <v>0</v>
      </c>
      <c r="I11" s="36">
        <v>2996.84</v>
      </c>
      <c r="J11" s="88"/>
      <c r="K11" s="88"/>
      <c r="L11" s="88"/>
      <c r="M11" s="88"/>
      <c r="N11" s="88"/>
      <c r="O11" s="88"/>
      <c r="P11" s="88"/>
      <c r="Q11" s="33">
        <f t="shared" si="1"/>
        <v>4796.52</v>
      </c>
      <c r="R11" s="109">
        <f t="shared" si="2"/>
        <v>-65.63999999999942</v>
      </c>
      <c r="S11" s="111"/>
      <c r="T11" s="104"/>
    </row>
    <row r="12" spans="1:20" ht="18" customHeight="1">
      <c r="A12" s="79" t="s">
        <v>33</v>
      </c>
      <c r="B12" s="80">
        <f t="shared" si="0"/>
        <v>3646.4565217391305</v>
      </c>
      <c r="C12" s="51">
        <v>5032.11</v>
      </c>
      <c r="D12" s="81"/>
      <c r="E12" s="82"/>
      <c r="F12" s="83"/>
      <c r="G12" s="51">
        <v>0</v>
      </c>
      <c r="H12" s="37">
        <v>0</v>
      </c>
      <c r="I12" s="36">
        <v>4971.18</v>
      </c>
      <c r="J12" s="102"/>
      <c r="K12" s="102"/>
      <c r="L12" s="102"/>
      <c r="M12" s="102"/>
      <c r="N12" s="103"/>
      <c r="O12" s="87"/>
      <c r="P12" s="102"/>
      <c r="Q12" s="33">
        <f t="shared" si="1"/>
        <v>4971.18</v>
      </c>
      <c r="R12" s="109">
        <f t="shared" si="2"/>
        <v>-60.92999999999938</v>
      </c>
      <c r="S12" s="110"/>
      <c r="T12" s="106"/>
    </row>
    <row r="13" spans="1:20" ht="18" customHeight="1">
      <c r="A13" s="79" t="s">
        <v>34</v>
      </c>
      <c r="B13" s="80">
        <f t="shared" si="0"/>
        <v>3970.340579710145</v>
      </c>
      <c r="C13" s="51">
        <v>5479.07</v>
      </c>
      <c r="D13" s="81"/>
      <c r="E13" s="82"/>
      <c r="F13" s="83"/>
      <c r="G13" s="51">
        <v>0</v>
      </c>
      <c r="H13" s="37">
        <v>0</v>
      </c>
      <c r="I13" s="36">
        <v>5479.07</v>
      </c>
      <c r="J13" s="102"/>
      <c r="K13" s="102"/>
      <c r="L13" s="102"/>
      <c r="M13" s="102"/>
      <c r="N13" s="103"/>
      <c r="O13" s="87"/>
      <c r="P13" s="102"/>
      <c r="Q13" s="33">
        <f t="shared" si="1"/>
        <v>5479.07</v>
      </c>
      <c r="R13" s="109"/>
      <c r="S13" s="110"/>
      <c r="T13" s="106"/>
    </row>
    <row r="14" spans="1:20" s="57" customFormat="1" ht="18" customHeight="1">
      <c r="A14" s="89" t="s">
        <v>35</v>
      </c>
      <c r="B14" s="80">
        <f t="shared" si="0"/>
        <v>1992.159420289855</v>
      </c>
      <c r="C14" s="90">
        <v>2749.18</v>
      </c>
      <c r="D14" s="90"/>
      <c r="E14" s="43"/>
      <c r="F14" s="43"/>
      <c r="G14" s="90">
        <v>729.89</v>
      </c>
      <c r="H14" s="43">
        <v>0</v>
      </c>
      <c r="I14" s="43">
        <v>2019.29</v>
      </c>
      <c r="J14" s="43"/>
      <c r="K14" s="43"/>
      <c r="L14" s="43"/>
      <c r="M14" s="43"/>
      <c r="N14" s="43"/>
      <c r="O14" s="43"/>
      <c r="P14" s="43"/>
      <c r="Q14" s="33">
        <v>2749.18</v>
      </c>
      <c r="R14" s="109"/>
      <c r="S14" s="112"/>
      <c r="T14" s="113"/>
    </row>
    <row r="15" spans="1:20" s="58" customFormat="1" ht="18" customHeight="1">
      <c r="A15" s="91" t="s">
        <v>36</v>
      </c>
      <c r="B15" s="80">
        <f t="shared" si="0"/>
        <v>2384.231884057971</v>
      </c>
      <c r="C15" s="47">
        <v>3290.24</v>
      </c>
      <c r="D15" s="41"/>
      <c r="E15" s="41"/>
      <c r="F15" s="41"/>
      <c r="G15" s="41">
        <v>635.2</v>
      </c>
      <c r="H15" s="41">
        <v>0</v>
      </c>
      <c r="I15" s="41">
        <v>2655.04</v>
      </c>
      <c r="J15" s="41"/>
      <c r="K15" s="41"/>
      <c r="L15" s="41"/>
      <c r="M15" s="41"/>
      <c r="N15" s="41"/>
      <c r="O15" s="41"/>
      <c r="P15" s="41"/>
      <c r="Q15" s="33">
        <f t="shared" si="1"/>
        <v>3290.24</v>
      </c>
      <c r="R15" s="109"/>
      <c r="S15" s="114"/>
      <c r="T15" s="115"/>
    </row>
    <row r="16" spans="1:20" s="58" customFormat="1" ht="18" customHeight="1">
      <c r="A16" s="91" t="s">
        <v>37</v>
      </c>
      <c r="B16" s="80">
        <f t="shared" si="0"/>
        <v>5515.101449275363</v>
      </c>
      <c r="C16" s="47">
        <v>7610.84</v>
      </c>
      <c r="D16" s="41"/>
      <c r="E16" s="41"/>
      <c r="F16" s="41"/>
      <c r="G16" s="41">
        <v>0</v>
      </c>
      <c r="H16" s="41">
        <v>630.28</v>
      </c>
      <c r="I16" s="36">
        <v>6977.38</v>
      </c>
      <c r="J16" s="41"/>
      <c r="K16" s="41"/>
      <c r="L16" s="41"/>
      <c r="M16" s="41"/>
      <c r="N16" s="41"/>
      <c r="O16" s="41"/>
      <c r="P16" s="41"/>
      <c r="Q16" s="33">
        <f t="shared" si="1"/>
        <v>7607.66</v>
      </c>
      <c r="R16" s="109">
        <f t="shared" si="2"/>
        <v>-3.180000000000291</v>
      </c>
      <c r="S16" s="111"/>
      <c r="T16" s="104"/>
    </row>
    <row r="17" spans="1:20" s="56" customFormat="1" ht="18" customHeight="1">
      <c r="A17" s="91" t="s">
        <v>38</v>
      </c>
      <c r="B17" s="80">
        <f t="shared" si="0"/>
        <v>3566.239130434783</v>
      </c>
      <c r="C17" s="92">
        <v>4921.41</v>
      </c>
      <c r="D17" s="41"/>
      <c r="E17" s="41"/>
      <c r="F17" s="41"/>
      <c r="G17" s="41">
        <v>0</v>
      </c>
      <c r="H17" s="41">
        <v>0</v>
      </c>
      <c r="I17" s="92">
        <v>4915.66</v>
      </c>
      <c r="J17" s="88"/>
      <c r="K17" s="88"/>
      <c r="L17" s="88"/>
      <c r="M17" s="88"/>
      <c r="N17" s="88"/>
      <c r="O17" s="88"/>
      <c r="P17" s="88"/>
      <c r="Q17" s="33">
        <f t="shared" si="1"/>
        <v>4915.66</v>
      </c>
      <c r="R17" s="109">
        <f t="shared" si="2"/>
        <v>-5.75</v>
      </c>
      <c r="S17" s="111"/>
      <c r="T17" s="104"/>
    </row>
    <row r="18" spans="1:20" s="59" customFormat="1" ht="18" customHeight="1">
      <c r="A18" s="91" t="s">
        <v>39</v>
      </c>
      <c r="B18" s="80">
        <f t="shared" si="0"/>
        <v>3088.9710144927535</v>
      </c>
      <c r="C18" s="47">
        <v>4262.78</v>
      </c>
      <c r="D18" s="41"/>
      <c r="E18" s="41"/>
      <c r="F18" s="41"/>
      <c r="G18" s="41">
        <v>2304.93</v>
      </c>
      <c r="H18" s="41">
        <v>0</v>
      </c>
      <c r="I18" s="41">
        <v>1957.85</v>
      </c>
      <c r="J18" s="41"/>
      <c r="K18" s="41"/>
      <c r="L18" s="41"/>
      <c r="M18" s="41"/>
      <c r="N18" s="41"/>
      <c r="O18" s="41"/>
      <c r="P18" s="41"/>
      <c r="Q18" s="33">
        <f t="shared" si="1"/>
        <v>4262.78</v>
      </c>
      <c r="R18" s="109"/>
      <c r="S18" s="114"/>
      <c r="T18" s="115"/>
    </row>
    <row r="19" spans="1:20" s="60" customFormat="1" ht="18" customHeight="1">
      <c r="A19" s="91" t="s">
        <v>40</v>
      </c>
      <c r="B19" s="80">
        <f t="shared" si="0"/>
        <v>5620.065217391305</v>
      </c>
      <c r="C19" s="47">
        <v>7755.69</v>
      </c>
      <c r="D19" s="88"/>
      <c r="E19" s="88"/>
      <c r="F19" s="88"/>
      <c r="G19" s="41">
        <v>5</v>
      </c>
      <c r="H19" s="41">
        <v>0</v>
      </c>
      <c r="I19" s="41">
        <v>7751.52</v>
      </c>
      <c r="J19" s="41"/>
      <c r="K19" s="41"/>
      <c r="L19" s="41"/>
      <c r="M19" s="41"/>
      <c r="N19" s="41"/>
      <c r="O19" s="41"/>
      <c r="P19" s="41"/>
      <c r="Q19" s="33">
        <f t="shared" si="1"/>
        <v>7756.52</v>
      </c>
      <c r="R19" s="109"/>
      <c r="S19" s="116"/>
      <c r="T19" s="117"/>
    </row>
    <row r="20" spans="1:20" s="56" customFormat="1" ht="18" customHeight="1">
      <c r="A20" s="91" t="s">
        <v>41</v>
      </c>
      <c r="B20" s="80">
        <f t="shared" si="0"/>
        <v>5908.028985507247</v>
      </c>
      <c r="C20" s="47">
        <v>8153.08</v>
      </c>
      <c r="D20" s="88"/>
      <c r="E20" s="88"/>
      <c r="F20" s="88"/>
      <c r="G20" s="41">
        <v>1214.8</v>
      </c>
      <c r="H20" s="41">
        <v>2537.94</v>
      </c>
      <c r="I20" s="36">
        <v>4400.34</v>
      </c>
      <c r="J20" s="88"/>
      <c r="K20" s="88"/>
      <c r="L20" s="88"/>
      <c r="M20" s="88"/>
      <c r="N20" s="88"/>
      <c r="O20" s="88"/>
      <c r="P20" s="88"/>
      <c r="Q20" s="33">
        <f t="shared" si="1"/>
        <v>8153.08</v>
      </c>
      <c r="R20" s="109"/>
      <c r="S20" s="111"/>
      <c r="T20" s="104"/>
    </row>
    <row r="21" spans="1:20" ht="18" customHeight="1">
      <c r="A21" s="91" t="s">
        <v>42</v>
      </c>
      <c r="B21" s="80">
        <f t="shared" si="0"/>
        <v>4764.007246376812</v>
      </c>
      <c r="C21" s="41">
        <v>6574.33</v>
      </c>
      <c r="D21" s="88"/>
      <c r="E21" s="93"/>
      <c r="F21" s="88"/>
      <c r="G21" s="41">
        <v>0</v>
      </c>
      <c r="H21" s="41">
        <v>3332.52</v>
      </c>
      <c r="I21" s="36">
        <v>2900.51</v>
      </c>
      <c r="J21" s="88"/>
      <c r="K21" s="88"/>
      <c r="L21" s="88"/>
      <c r="M21" s="88"/>
      <c r="N21" s="88"/>
      <c r="O21" s="88"/>
      <c r="P21" s="88"/>
      <c r="Q21" s="33">
        <f t="shared" si="1"/>
        <v>6233.030000000001</v>
      </c>
      <c r="R21" s="109">
        <f t="shared" si="2"/>
        <v>-341.2999999999993</v>
      </c>
      <c r="S21" s="111"/>
      <c r="T21" s="104"/>
    </row>
    <row r="22" spans="1:20" ht="18" customHeight="1">
      <c r="A22" s="94" t="s">
        <v>43</v>
      </c>
      <c r="B22" s="80">
        <f t="shared" si="0"/>
        <v>4933.971014492754</v>
      </c>
      <c r="C22" s="47">
        <v>6808.88</v>
      </c>
      <c r="D22" s="95"/>
      <c r="E22" s="95"/>
      <c r="F22" s="95"/>
      <c r="G22" s="47">
        <v>640.29</v>
      </c>
      <c r="H22" s="47">
        <v>3370.56</v>
      </c>
      <c r="I22" s="47">
        <v>2798.03</v>
      </c>
      <c r="J22" s="47"/>
      <c r="K22" s="47"/>
      <c r="L22" s="47"/>
      <c r="M22" s="47"/>
      <c r="N22" s="47"/>
      <c r="O22" s="47"/>
      <c r="P22" s="47"/>
      <c r="Q22" s="33">
        <f t="shared" si="1"/>
        <v>6808.88</v>
      </c>
      <c r="R22" s="109"/>
      <c r="S22" s="118"/>
      <c r="T22" s="118"/>
    </row>
    <row r="23" spans="1:20" ht="14.25">
      <c r="A23" s="96" t="s">
        <v>44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ht="12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4.25" hidden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17" ht="15" customHeight="1">
      <c r="A26" s="97" t="s">
        <v>45</v>
      </c>
      <c r="B26" s="97"/>
      <c r="C26" s="98"/>
      <c r="D26" s="97"/>
      <c r="E26" s="97"/>
      <c r="F26" s="97"/>
      <c r="G26" s="97" t="s">
        <v>46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6" customHeight="1" hidden="1">
      <c r="A27" s="97"/>
      <c r="B27" s="97"/>
      <c r="C27" s="98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7.5" customHeight="1" hidden="1">
      <c r="A28" s="97"/>
      <c r="B28" s="97"/>
      <c r="C28" s="98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4.25">
      <c r="A29" s="97" t="s">
        <v>47</v>
      </c>
      <c r="B29" s="97"/>
      <c r="C29" s="98"/>
      <c r="D29" s="97"/>
      <c r="E29" s="97"/>
      <c r="F29" s="97"/>
      <c r="G29" s="97" t="s">
        <v>48</v>
      </c>
      <c r="H29" s="97"/>
      <c r="I29" s="97"/>
      <c r="J29" s="97"/>
      <c r="K29" s="97"/>
      <c r="L29" s="97"/>
      <c r="M29" s="97"/>
      <c r="O29" s="97"/>
      <c r="P29" s="97"/>
      <c r="Q29" s="97"/>
    </row>
    <row r="30" spans="1:17" ht="6.75" customHeight="1" hidden="1">
      <c r="A30" s="97"/>
      <c r="B30" s="97"/>
      <c r="C30" s="98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20" ht="12.75" customHeight="1">
      <c r="A31" s="97" t="s">
        <v>49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17" ht="14.25" hidden="1">
      <c r="A32" s="97"/>
      <c r="B32" s="97"/>
      <c r="C32" s="98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8:17" ht="14.25">
      <c r="H33" s="97"/>
      <c r="I33" s="97"/>
      <c r="J33" s="97"/>
      <c r="K33" s="97"/>
      <c r="L33" s="97"/>
      <c r="M33" s="97"/>
      <c r="N33" s="97"/>
      <c r="O33" s="97"/>
      <c r="P33" s="97"/>
      <c r="Q33" s="97"/>
    </row>
  </sheetData>
  <sheetProtection/>
  <mergeCells count="26">
    <mergeCell ref="A1:T1"/>
    <mergeCell ref="A2:T2"/>
    <mergeCell ref="A3:T3"/>
    <mergeCell ref="D4:F4"/>
    <mergeCell ref="G4:Q4"/>
    <mergeCell ref="R4:T4"/>
    <mergeCell ref="E5:F5"/>
    <mergeCell ref="R5:S5"/>
    <mergeCell ref="A31:T31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T5:T6"/>
    <mergeCell ref="A23:T25"/>
  </mergeCells>
  <printOptions horizontalCentered="1"/>
  <pageMargins left="0.75" right="0.75" top="0.2" bottom="0.2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6" sqref="M6"/>
    </sheetView>
  </sheetViews>
  <sheetFormatPr defaultColWidth="9.00390625" defaultRowHeight="14.25"/>
  <cols>
    <col min="1" max="1" width="6.375" style="22" customWidth="1"/>
    <col min="2" max="2" width="5.00390625" style="22" customWidth="1"/>
    <col min="3" max="3" width="9.375" style="22" customWidth="1"/>
    <col min="4" max="4" width="10.00390625" style="22" customWidth="1"/>
    <col min="5" max="5" width="8.375" style="22" customWidth="1"/>
    <col min="6" max="6" width="9.75390625" style="22" customWidth="1"/>
    <col min="7" max="7" width="10.875" style="22" customWidth="1"/>
    <col min="8" max="8" width="10.00390625" style="22" customWidth="1"/>
    <col min="9" max="9" width="9.875" style="22" customWidth="1"/>
    <col min="10" max="10" width="10.25390625" style="22" customWidth="1"/>
    <col min="11" max="11" width="8.75390625" style="22" customWidth="1"/>
    <col min="12" max="12" width="10.875" style="22" customWidth="1"/>
    <col min="13" max="13" width="10.25390625" style="23" customWidth="1"/>
    <col min="14" max="14" width="9.00390625" style="23" customWidth="1"/>
    <col min="15" max="15" width="10.375" style="23" bestFit="1" customWidth="1"/>
    <col min="16" max="16384" width="9.00390625" style="23" customWidth="1"/>
  </cols>
  <sheetData>
    <row r="1" spans="1:13" ht="20.2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7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1.75" customHeight="1">
      <c r="A3" s="27" t="s">
        <v>52</v>
      </c>
      <c r="B3" s="27"/>
      <c r="C3" s="27"/>
      <c r="D3" s="28"/>
      <c r="E3" s="28"/>
      <c r="F3" s="26"/>
      <c r="G3" s="26"/>
      <c r="H3" s="26"/>
      <c r="I3" s="26"/>
      <c r="J3" s="26"/>
      <c r="K3" s="26"/>
      <c r="L3" s="49" t="s">
        <v>53</v>
      </c>
      <c r="M3" s="49"/>
    </row>
    <row r="4" spans="1:13" ht="17.25" customHeight="1">
      <c r="A4" s="5" t="s">
        <v>54</v>
      </c>
      <c r="B4" s="5" t="s">
        <v>55</v>
      </c>
      <c r="C4" s="5" t="s">
        <v>56</v>
      </c>
      <c r="D4" s="5" t="s">
        <v>57</v>
      </c>
      <c r="E4" s="5"/>
      <c r="F4" s="5"/>
      <c r="G4" s="5" t="s">
        <v>58</v>
      </c>
      <c r="H4" s="5"/>
      <c r="I4" s="5"/>
      <c r="J4" s="5" t="s">
        <v>59</v>
      </c>
      <c r="K4" s="5"/>
      <c r="L4" s="5"/>
      <c r="M4" s="5" t="s">
        <v>60</v>
      </c>
    </row>
    <row r="5" spans="1:13" ht="24" customHeight="1">
      <c r="A5" s="5"/>
      <c r="B5" s="5"/>
      <c r="C5" s="5"/>
      <c r="D5" s="5" t="s">
        <v>61</v>
      </c>
      <c r="E5" s="5" t="s">
        <v>62</v>
      </c>
      <c r="F5" s="5" t="s">
        <v>63</v>
      </c>
      <c r="G5" s="5" t="s">
        <v>61</v>
      </c>
      <c r="H5" s="5" t="s">
        <v>62</v>
      </c>
      <c r="I5" s="5" t="s">
        <v>63</v>
      </c>
      <c r="J5" s="5" t="s">
        <v>61</v>
      </c>
      <c r="K5" s="5" t="s">
        <v>62</v>
      </c>
      <c r="L5" s="5" t="s">
        <v>63</v>
      </c>
      <c r="M5" s="5"/>
    </row>
    <row r="6" spans="1:13" s="24" customFormat="1" ht="19.5" customHeight="1">
      <c r="A6" s="29" t="s">
        <v>28</v>
      </c>
      <c r="B6" s="30">
        <f>SUM(B7:B21)</f>
        <v>8772</v>
      </c>
      <c r="C6" s="31">
        <f>SUM(C7:C21)</f>
        <v>81816.82</v>
      </c>
      <c r="D6" s="31">
        <f>SUM(D7:D21)</f>
        <v>13477.39</v>
      </c>
      <c r="E6" s="31">
        <v>10</v>
      </c>
      <c r="F6" s="31">
        <f>D6*E6</f>
        <v>134773.9</v>
      </c>
      <c r="G6" s="31">
        <f>SUM(G7:G21)</f>
        <v>12638.1</v>
      </c>
      <c r="H6" s="31">
        <v>15</v>
      </c>
      <c r="I6" s="31">
        <f>G6*H6</f>
        <v>189571.5</v>
      </c>
      <c r="J6" s="31">
        <f>SUM(J7:J21)</f>
        <v>55701.329999999994</v>
      </c>
      <c r="K6" s="31">
        <v>10</v>
      </c>
      <c r="L6" s="47">
        <f>J6*K6</f>
        <v>557013.2999999999</v>
      </c>
      <c r="M6" s="47">
        <f>SUM(M7:M21)</f>
        <v>881358.7</v>
      </c>
    </row>
    <row r="7" spans="1:13" ht="19.5" customHeight="1">
      <c r="A7" s="32" t="s">
        <v>29</v>
      </c>
      <c r="B7" s="30">
        <v>555</v>
      </c>
      <c r="C7" s="33">
        <f>D7+G7+J7</f>
        <v>5466.9400000000005</v>
      </c>
      <c r="D7" s="34">
        <v>2248.8199999999997</v>
      </c>
      <c r="E7" s="31">
        <v>10</v>
      </c>
      <c r="F7" s="31">
        <f aca="true" t="shared" si="0" ref="F7:F21">D7*E7</f>
        <v>22488.199999999997</v>
      </c>
      <c r="G7" s="35">
        <v>652.15</v>
      </c>
      <c r="H7" s="31">
        <v>15</v>
      </c>
      <c r="I7" s="31">
        <f aca="true" t="shared" si="1" ref="I7:I21">G7*H7</f>
        <v>9782.25</v>
      </c>
      <c r="J7" s="50">
        <v>2565.9700000000003</v>
      </c>
      <c r="K7" s="31">
        <v>10</v>
      </c>
      <c r="L7" s="47">
        <f aca="true" t="shared" si="2" ref="L7:L21">J7*K7</f>
        <v>25659.700000000004</v>
      </c>
      <c r="M7" s="47">
        <f aca="true" t="shared" si="3" ref="M7:M21">F7+I7+L7</f>
        <v>57930.15</v>
      </c>
    </row>
    <row r="8" spans="1:13" ht="19.5" customHeight="1">
      <c r="A8" s="32" t="s">
        <v>30</v>
      </c>
      <c r="B8" s="30">
        <v>476</v>
      </c>
      <c r="C8" s="33">
        <f aca="true" t="shared" si="4" ref="C8:C21">D8+G8+J8</f>
        <v>3934.1</v>
      </c>
      <c r="D8" s="36">
        <v>2168.52</v>
      </c>
      <c r="E8" s="31">
        <v>10</v>
      </c>
      <c r="F8" s="31">
        <f t="shared" si="0"/>
        <v>21685.2</v>
      </c>
      <c r="G8" s="37">
        <v>544.18</v>
      </c>
      <c r="H8" s="31">
        <v>15</v>
      </c>
      <c r="I8" s="31">
        <f t="shared" si="1"/>
        <v>8162.699999999999</v>
      </c>
      <c r="J8" s="51">
        <v>1221.4</v>
      </c>
      <c r="K8" s="31">
        <v>10</v>
      </c>
      <c r="L8" s="47">
        <f t="shared" si="2"/>
        <v>12214</v>
      </c>
      <c r="M8" s="47">
        <f t="shared" si="3"/>
        <v>42061.9</v>
      </c>
    </row>
    <row r="9" spans="1:13" ht="19.5" customHeight="1">
      <c r="A9" s="32" t="s">
        <v>31</v>
      </c>
      <c r="B9" s="30">
        <v>614</v>
      </c>
      <c r="C9" s="33">
        <f t="shared" si="4"/>
        <v>5391.98</v>
      </c>
      <c r="D9" s="38">
        <v>1730.26</v>
      </c>
      <c r="E9" s="31">
        <v>10</v>
      </c>
      <c r="F9" s="31">
        <f t="shared" si="0"/>
        <v>17302.6</v>
      </c>
      <c r="G9" s="39">
        <v>1570.47</v>
      </c>
      <c r="H9" s="31">
        <v>15</v>
      </c>
      <c r="I9" s="31">
        <f t="shared" si="1"/>
        <v>23557.05</v>
      </c>
      <c r="J9" s="39">
        <v>2091.25</v>
      </c>
      <c r="K9" s="31">
        <v>10</v>
      </c>
      <c r="L9" s="47">
        <f t="shared" si="2"/>
        <v>20912.5</v>
      </c>
      <c r="M9" s="47">
        <f t="shared" si="3"/>
        <v>61772.149999999994</v>
      </c>
    </row>
    <row r="10" spans="1:13" ht="19.5" customHeight="1">
      <c r="A10" s="40" t="s">
        <v>32</v>
      </c>
      <c r="B10" s="30">
        <v>473</v>
      </c>
      <c r="C10" s="33">
        <f t="shared" si="4"/>
        <v>4796.52</v>
      </c>
      <c r="D10" s="36">
        <v>1799.68</v>
      </c>
      <c r="E10" s="31">
        <v>10</v>
      </c>
      <c r="F10" s="31">
        <f t="shared" si="0"/>
        <v>17996.8</v>
      </c>
      <c r="G10" s="41">
        <v>0</v>
      </c>
      <c r="H10" s="31">
        <v>15</v>
      </c>
      <c r="I10" s="31">
        <f t="shared" si="1"/>
        <v>0</v>
      </c>
      <c r="J10" s="52">
        <v>2996.84</v>
      </c>
      <c r="K10" s="31">
        <v>10</v>
      </c>
      <c r="L10" s="47">
        <f t="shared" si="2"/>
        <v>29968.4</v>
      </c>
      <c r="M10" s="47">
        <f t="shared" si="3"/>
        <v>47965.2</v>
      </c>
    </row>
    <row r="11" spans="1:13" ht="19.5" customHeight="1">
      <c r="A11" s="32" t="s">
        <v>33</v>
      </c>
      <c r="B11" s="30">
        <v>426</v>
      </c>
      <c r="C11" s="33">
        <f t="shared" si="4"/>
        <v>4971.18</v>
      </c>
      <c r="D11" s="36">
        <v>0</v>
      </c>
      <c r="E11" s="31">
        <v>10</v>
      </c>
      <c r="F11" s="31">
        <f t="shared" si="0"/>
        <v>0</v>
      </c>
      <c r="G11" s="37">
        <v>0</v>
      </c>
      <c r="H11" s="31">
        <v>15</v>
      </c>
      <c r="I11" s="31">
        <f t="shared" si="1"/>
        <v>0</v>
      </c>
      <c r="J11" s="51">
        <v>4971.18</v>
      </c>
      <c r="K11" s="31">
        <v>10</v>
      </c>
      <c r="L11" s="47">
        <f t="shared" si="2"/>
        <v>49711.8</v>
      </c>
      <c r="M11" s="47">
        <f t="shared" si="3"/>
        <v>49711.8</v>
      </c>
    </row>
    <row r="12" spans="1:13" ht="19.5" customHeight="1">
      <c r="A12" s="32" t="s">
        <v>34</v>
      </c>
      <c r="B12" s="30">
        <v>511</v>
      </c>
      <c r="C12" s="33">
        <f t="shared" si="4"/>
        <v>5479.07</v>
      </c>
      <c r="D12" s="36">
        <v>0</v>
      </c>
      <c r="E12" s="31">
        <v>10</v>
      </c>
      <c r="F12" s="31">
        <f t="shared" si="0"/>
        <v>0</v>
      </c>
      <c r="G12" s="37">
        <v>0</v>
      </c>
      <c r="H12" s="31">
        <v>15</v>
      </c>
      <c r="I12" s="31">
        <f t="shared" si="1"/>
        <v>0</v>
      </c>
      <c r="J12" s="51">
        <v>5479.07</v>
      </c>
      <c r="K12" s="31">
        <v>10</v>
      </c>
      <c r="L12" s="47">
        <f t="shared" si="2"/>
        <v>54790.7</v>
      </c>
      <c r="M12" s="47">
        <f t="shared" si="3"/>
        <v>54790.7</v>
      </c>
    </row>
    <row r="13" spans="1:13" ht="19.5" customHeight="1">
      <c r="A13" s="42" t="s">
        <v>35</v>
      </c>
      <c r="B13" s="30">
        <v>483</v>
      </c>
      <c r="C13" s="33">
        <f t="shared" si="4"/>
        <v>2749.18</v>
      </c>
      <c r="D13" s="43">
        <v>729.89</v>
      </c>
      <c r="E13" s="31">
        <v>10</v>
      </c>
      <c r="F13" s="31">
        <f t="shared" si="0"/>
        <v>7298.9</v>
      </c>
      <c r="G13" s="43">
        <v>0</v>
      </c>
      <c r="H13" s="31">
        <v>15</v>
      </c>
      <c r="I13" s="31">
        <f t="shared" si="1"/>
        <v>0</v>
      </c>
      <c r="J13" s="53">
        <v>2019.29</v>
      </c>
      <c r="K13" s="31">
        <v>10</v>
      </c>
      <c r="L13" s="47">
        <f t="shared" si="2"/>
        <v>20192.9</v>
      </c>
      <c r="M13" s="47">
        <f t="shared" si="3"/>
        <v>27491.800000000003</v>
      </c>
    </row>
    <row r="14" spans="1:13" ht="19.5" customHeight="1">
      <c r="A14" s="44" t="s">
        <v>36</v>
      </c>
      <c r="B14" s="30">
        <v>403</v>
      </c>
      <c r="C14" s="33">
        <f t="shared" si="4"/>
        <v>3290.24</v>
      </c>
      <c r="D14" s="36">
        <v>635.2</v>
      </c>
      <c r="E14" s="31">
        <v>10</v>
      </c>
      <c r="F14" s="31">
        <f t="shared" si="0"/>
        <v>6352</v>
      </c>
      <c r="G14" s="41">
        <v>0</v>
      </c>
      <c r="H14" s="31">
        <v>15</v>
      </c>
      <c r="I14" s="31">
        <f t="shared" si="1"/>
        <v>0</v>
      </c>
      <c r="J14" s="41">
        <v>2655.04</v>
      </c>
      <c r="K14" s="31">
        <v>10</v>
      </c>
      <c r="L14" s="47">
        <f t="shared" si="2"/>
        <v>26550.4</v>
      </c>
      <c r="M14" s="47">
        <f t="shared" si="3"/>
        <v>32902.4</v>
      </c>
    </row>
    <row r="15" spans="1:13" ht="19.5" customHeight="1">
      <c r="A15" s="44" t="s">
        <v>37</v>
      </c>
      <c r="B15" s="30">
        <v>749</v>
      </c>
      <c r="C15" s="33">
        <f t="shared" si="4"/>
        <v>7607.66</v>
      </c>
      <c r="D15" s="36">
        <v>0</v>
      </c>
      <c r="E15" s="31">
        <v>10</v>
      </c>
      <c r="F15" s="31">
        <f t="shared" si="0"/>
        <v>0</v>
      </c>
      <c r="G15" s="41">
        <v>630.28</v>
      </c>
      <c r="H15" s="31">
        <v>15</v>
      </c>
      <c r="I15" s="31">
        <f t="shared" si="1"/>
        <v>9454.199999999999</v>
      </c>
      <c r="J15" s="41">
        <v>6977.38</v>
      </c>
      <c r="K15" s="31">
        <v>10</v>
      </c>
      <c r="L15" s="47">
        <f t="shared" si="2"/>
        <v>69773.8</v>
      </c>
      <c r="M15" s="47">
        <f t="shared" si="3"/>
        <v>79228</v>
      </c>
    </row>
    <row r="16" spans="1:13" ht="19.5" customHeight="1">
      <c r="A16" s="44" t="s">
        <v>38</v>
      </c>
      <c r="B16" s="30">
        <v>548</v>
      </c>
      <c r="C16" s="33">
        <f t="shared" si="4"/>
        <v>4915.66</v>
      </c>
      <c r="D16" s="36">
        <v>0</v>
      </c>
      <c r="E16" s="31">
        <v>10</v>
      </c>
      <c r="F16" s="31">
        <f t="shared" si="0"/>
        <v>0</v>
      </c>
      <c r="G16" s="41">
        <v>0</v>
      </c>
      <c r="H16" s="31">
        <v>15</v>
      </c>
      <c r="I16" s="31">
        <f t="shared" si="1"/>
        <v>0</v>
      </c>
      <c r="J16" s="54">
        <v>4915.66</v>
      </c>
      <c r="K16" s="31">
        <v>10</v>
      </c>
      <c r="L16" s="47">
        <f t="shared" si="2"/>
        <v>49156.6</v>
      </c>
      <c r="M16" s="47">
        <f t="shared" si="3"/>
        <v>49156.6</v>
      </c>
    </row>
    <row r="17" spans="1:13" s="24" customFormat="1" ht="19.5" customHeight="1">
      <c r="A17" s="45" t="s">
        <v>39</v>
      </c>
      <c r="B17" s="30">
        <v>667</v>
      </c>
      <c r="C17" s="33">
        <f t="shared" si="4"/>
        <v>4262.78</v>
      </c>
      <c r="D17" s="36">
        <v>2304.93</v>
      </c>
      <c r="E17" s="31">
        <v>10</v>
      </c>
      <c r="F17" s="31">
        <f t="shared" si="0"/>
        <v>23049.3</v>
      </c>
      <c r="G17" s="41">
        <v>0</v>
      </c>
      <c r="H17" s="31">
        <v>15</v>
      </c>
      <c r="I17" s="31">
        <f t="shared" si="1"/>
        <v>0</v>
      </c>
      <c r="J17" s="41">
        <v>1957.85</v>
      </c>
      <c r="K17" s="31">
        <v>10</v>
      </c>
      <c r="L17" s="47">
        <f t="shared" si="2"/>
        <v>19578.5</v>
      </c>
      <c r="M17" s="47">
        <f t="shared" si="3"/>
        <v>42627.8</v>
      </c>
    </row>
    <row r="18" spans="1:13" ht="19.5" customHeight="1">
      <c r="A18" s="44" t="s">
        <v>40</v>
      </c>
      <c r="B18" s="30">
        <v>719</v>
      </c>
      <c r="C18" s="33">
        <f t="shared" si="4"/>
        <v>7756.52</v>
      </c>
      <c r="D18" s="41">
        <v>5</v>
      </c>
      <c r="E18" s="31">
        <v>10</v>
      </c>
      <c r="F18" s="31">
        <f t="shared" si="0"/>
        <v>50</v>
      </c>
      <c r="G18" s="41">
        <v>0</v>
      </c>
      <c r="H18" s="31">
        <v>15</v>
      </c>
      <c r="I18" s="31">
        <f t="shared" si="1"/>
        <v>0</v>
      </c>
      <c r="J18" s="41">
        <v>7751.52</v>
      </c>
      <c r="K18" s="31">
        <v>10</v>
      </c>
      <c r="L18" s="47">
        <f t="shared" si="2"/>
        <v>77515.20000000001</v>
      </c>
      <c r="M18" s="47">
        <f t="shared" si="3"/>
        <v>77565.20000000001</v>
      </c>
    </row>
    <row r="19" spans="1:13" ht="19.5" customHeight="1">
      <c r="A19" s="44" t="s">
        <v>41</v>
      </c>
      <c r="B19" s="30">
        <v>771</v>
      </c>
      <c r="C19" s="33">
        <f t="shared" si="4"/>
        <v>8153.08</v>
      </c>
      <c r="D19" s="36">
        <v>1214.8</v>
      </c>
      <c r="E19" s="31">
        <v>10</v>
      </c>
      <c r="F19" s="31">
        <f t="shared" si="0"/>
        <v>12148</v>
      </c>
      <c r="G19" s="41">
        <v>2537.94</v>
      </c>
      <c r="H19" s="31">
        <v>15</v>
      </c>
      <c r="I19" s="31">
        <f t="shared" si="1"/>
        <v>38069.1</v>
      </c>
      <c r="J19" s="41">
        <v>4400.34</v>
      </c>
      <c r="K19" s="31">
        <v>10</v>
      </c>
      <c r="L19" s="47">
        <f t="shared" si="2"/>
        <v>44003.4</v>
      </c>
      <c r="M19" s="47">
        <f t="shared" si="3"/>
        <v>94220.5</v>
      </c>
    </row>
    <row r="20" spans="1:13" ht="19.5" customHeight="1">
      <c r="A20" s="44" t="s">
        <v>42</v>
      </c>
      <c r="B20" s="30">
        <v>725</v>
      </c>
      <c r="C20" s="33">
        <f t="shared" si="4"/>
        <v>6233.030000000001</v>
      </c>
      <c r="D20" s="36">
        <v>0</v>
      </c>
      <c r="E20" s="31">
        <v>10</v>
      </c>
      <c r="F20" s="31">
        <f t="shared" si="0"/>
        <v>0</v>
      </c>
      <c r="G20" s="41">
        <v>3332.52</v>
      </c>
      <c r="H20" s="31">
        <v>15</v>
      </c>
      <c r="I20" s="31">
        <f t="shared" si="1"/>
        <v>49987.8</v>
      </c>
      <c r="J20" s="41">
        <v>2900.51</v>
      </c>
      <c r="K20" s="31">
        <v>10</v>
      </c>
      <c r="L20" s="47">
        <f t="shared" si="2"/>
        <v>29005.100000000002</v>
      </c>
      <c r="M20" s="47">
        <f t="shared" si="3"/>
        <v>78992.90000000001</v>
      </c>
    </row>
    <row r="21" spans="1:13" ht="19.5" customHeight="1">
      <c r="A21" s="46" t="s">
        <v>43</v>
      </c>
      <c r="B21" s="30">
        <v>652</v>
      </c>
      <c r="C21" s="33">
        <f t="shared" si="4"/>
        <v>6808.88</v>
      </c>
      <c r="D21" s="36">
        <v>640.29</v>
      </c>
      <c r="E21" s="31">
        <v>10</v>
      </c>
      <c r="F21" s="31">
        <f t="shared" si="0"/>
        <v>6402.9</v>
      </c>
      <c r="G21" s="47">
        <v>3370.56</v>
      </c>
      <c r="H21" s="31">
        <v>15</v>
      </c>
      <c r="I21" s="31">
        <f t="shared" si="1"/>
        <v>50558.4</v>
      </c>
      <c r="J21" s="47">
        <v>2798.03</v>
      </c>
      <c r="K21" s="31">
        <v>10</v>
      </c>
      <c r="L21" s="47">
        <f t="shared" si="2"/>
        <v>27980.300000000003</v>
      </c>
      <c r="M21" s="47">
        <f t="shared" si="3"/>
        <v>84941.6</v>
      </c>
    </row>
    <row r="22" spans="1:13" ht="21" customHeight="1">
      <c r="A22" s="22" t="s">
        <v>64</v>
      </c>
      <c r="D22" s="48" t="s">
        <v>65</v>
      </c>
      <c r="E22" s="48"/>
      <c r="G22" s="48" t="s">
        <v>66</v>
      </c>
      <c r="H22" s="48"/>
      <c r="K22" s="22" t="s">
        <v>67</v>
      </c>
      <c r="M22" s="55"/>
    </row>
  </sheetData>
  <sheetProtection/>
  <mergeCells count="12">
    <mergeCell ref="A1:M1"/>
    <mergeCell ref="A2:M2"/>
    <mergeCell ref="L3:M3"/>
    <mergeCell ref="D4:F4"/>
    <mergeCell ref="G4:I4"/>
    <mergeCell ref="J4:L4"/>
    <mergeCell ref="D22:E22"/>
    <mergeCell ref="G22:H22"/>
    <mergeCell ref="A4:A5"/>
    <mergeCell ref="B4:B5"/>
    <mergeCell ref="C4:C5"/>
    <mergeCell ref="M4:M5"/>
  </mergeCells>
  <printOptions horizontalCentered="1"/>
  <pageMargins left="0.75" right="0.75" top="0.61" bottom="0.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G6" sqref="D6:G6"/>
    </sheetView>
  </sheetViews>
  <sheetFormatPr defaultColWidth="9.00390625" defaultRowHeight="14.25"/>
  <cols>
    <col min="1" max="1" width="20.375" style="0" customWidth="1"/>
    <col min="2" max="2" width="14.50390625" style="0" customWidth="1"/>
    <col min="3" max="3" width="15.00390625" style="0" customWidth="1"/>
    <col min="4" max="4" width="17.50390625" style="0" customWidth="1"/>
    <col min="5" max="5" width="13.375" style="0" customWidth="1"/>
    <col min="6" max="6" width="12.75390625" style="0" customWidth="1"/>
    <col min="7" max="7" width="14.75390625" style="0" customWidth="1"/>
    <col min="8" max="8" width="14.50390625" style="0" customWidth="1"/>
    <col min="10" max="10" width="9.375" style="0" bestFit="1" customWidth="1"/>
  </cols>
  <sheetData>
    <row r="1" spans="1:7" ht="20.25">
      <c r="A1" s="1" t="s">
        <v>68</v>
      </c>
      <c r="B1" s="1"/>
      <c r="C1" s="1"/>
      <c r="D1" s="1"/>
      <c r="E1" s="1"/>
      <c r="F1" s="1"/>
      <c r="G1" s="1"/>
    </row>
    <row r="2" spans="1:7" ht="48.75" customHeight="1">
      <c r="A2" s="2" t="s">
        <v>69</v>
      </c>
      <c r="B2" s="2"/>
      <c r="C2" s="2"/>
      <c r="D2" s="2"/>
      <c r="E2" s="2"/>
      <c r="F2" s="2"/>
      <c r="G2" s="2"/>
    </row>
    <row r="3" spans="1:7" ht="24.75" customHeight="1">
      <c r="A3" s="3" t="s">
        <v>70</v>
      </c>
      <c r="B3" s="3"/>
      <c r="C3" s="3"/>
      <c r="D3" s="3"/>
      <c r="E3" s="3"/>
      <c r="F3" s="3"/>
      <c r="G3" s="3"/>
    </row>
    <row r="4" spans="1:7" ht="42" customHeight="1">
      <c r="A4" s="4"/>
      <c r="B4" s="5" t="s">
        <v>71</v>
      </c>
      <c r="C4" s="5"/>
      <c r="D4" s="4" t="s">
        <v>72</v>
      </c>
      <c r="E4" s="6" t="s">
        <v>73</v>
      </c>
      <c r="F4" s="7"/>
      <c r="G4" s="8"/>
    </row>
    <row r="5" spans="1:7" ht="39.75" customHeight="1">
      <c r="A5" s="9"/>
      <c r="B5" s="5" t="s">
        <v>74</v>
      </c>
      <c r="C5" s="5" t="s">
        <v>75</v>
      </c>
      <c r="D5" s="9"/>
      <c r="E5" s="5" t="s">
        <v>57</v>
      </c>
      <c r="F5" s="10" t="s">
        <v>58</v>
      </c>
      <c r="G5" s="10" t="s">
        <v>59</v>
      </c>
    </row>
    <row r="6" spans="1:10" ht="52.5" customHeight="1">
      <c r="A6" s="5" t="s">
        <v>76</v>
      </c>
      <c r="B6" s="11">
        <v>82397.63</v>
      </c>
      <c r="C6" s="11"/>
      <c r="D6" s="11">
        <f>E6+F6+G6</f>
        <v>82397.63</v>
      </c>
      <c r="E6" s="12">
        <v>18490.22</v>
      </c>
      <c r="F6" s="13">
        <v>12032.55</v>
      </c>
      <c r="G6" s="14">
        <v>51874.86</v>
      </c>
      <c r="J6" s="22"/>
    </row>
    <row r="7" spans="1:7" ht="52.5" customHeight="1">
      <c r="A7" s="5" t="s">
        <v>77</v>
      </c>
      <c r="B7" s="15">
        <v>81816.82</v>
      </c>
      <c r="C7" s="15"/>
      <c r="D7" s="15">
        <f>E7+F7+G7</f>
        <v>81816.82</v>
      </c>
      <c r="E7" s="16">
        <v>13477.39</v>
      </c>
      <c r="F7" s="13">
        <v>12638.1</v>
      </c>
      <c r="G7" s="17">
        <v>55701.33</v>
      </c>
    </row>
    <row r="8" spans="1:7" ht="52.5" customHeight="1">
      <c r="A8" s="18" t="s">
        <v>78</v>
      </c>
      <c r="B8" s="15">
        <v>0.83</v>
      </c>
      <c r="C8" s="15"/>
      <c r="D8" s="15">
        <v>0.83</v>
      </c>
      <c r="E8" s="19"/>
      <c r="F8" s="19"/>
      <c r="G8" s="17"/>
    </row>
    <row r="9" spans="1:7" ht="52.5" customHeight="1">
      <c r="A9" s="18" t="s">
        <v>79</v>
      </c>
      <c r="B9" s="15">
        <v>581.64</v>
      </c>
      <c r="C9" s="15"/>
      <c r="D9" s="15">
        <v>581.64</v>
      </c>
      <c r="E9" s="15"/>
      <c r="F9" s="20"/>
      <c r="G9" s="20"/>
    </row>
    <row r="10" spans="1:5" ht="24.75" customHeight="1">
      <c r="A10" s="21" t="s">
        <v>80</v>
      </c>
      <c r="B10" s="22" t="s">
        <v>81</v>
      </c>
      <c r="C10" s="23"/>
      <c r="D10" s="21" t="s">
        <v>82</v>
      </c>
      <c r="E10" s="21" t="s">
        <v>83</v>
      </c>
    </row>
  </sheetData>
  <sheetProtection/>
  <mergeCells count="7">
    <mergeCell ref="A1:G1"/>
    <mergeCell ref="A2:G2"/>
    <mergeCell ref="A3:G3"/>
    <mergeCell ref="B4:C4"/>
    <mergeCell ref="E4:G4"/>
    <mergeCell ref="A4:A5"/>
    <mergeCell ref="D4:D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WPS_1528161712</cp:lastModifiedBy>
  <cp:lastPrinted>2018-11-23T06:19:31Z</cp:lastPrinted>
  <dcterms:created xsi:type="dcterms:W3CDTF">2016-08-26T01:08:49Z</dcterms:created>
  <dcterms:modified xsi:type="dcterms:W3CDTF">2018-12-07T02:10:30Z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